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80" windowHeight="5775" activeTab="0"/>
  </bookViews>
  <sheets>
    <sheet name="EFFORT" sheetId="1" r:id="rId1"/>
  </sheets>
  <definedNames>
    <definedName name="_xlnm.Print_Area" localSheetId="0">'EFFORT'!$A$1:$K$53</definedName>
  </definedNames>
  <calcPr fullCalcOnLoad="1"/>
</workbook>
</file>

<file path=xl/sharedStrings.xml><?xml version="1.0" encoding="utf-8"?>
<sst xmlns="http://schemas.openxmlformats.org/spreadsheetml/2006/main" count="29" uniqueCount="28">
  <si>
    <t>The percentage of your 9 month  Academic Year that you plan to devote to this project is…</t>
  </si>
  <si>
    <t>This is ROUGHLY the following number of weeks during the 9 month Academic Year…</t>
  </si>
  <si>
    <t>This is ROUGHLY the following number of weeks during the 3 month Summer period…</t>
  </si>
  <si>
    <t>The percentage of your 3 month Summer that you plan to devote to this project is…</t>
  </si>
  <si>
    <t xml:space="preserve">Example:  I'm devoting 25% of my Academic Year to the project and 50% of my summer.  </t>
  </si>
  <si>
    <t>My ANNUALIZED Academic Year effort is 25 percent times 9 divided by 12 =</t>
  </si>
  <si>
    <t>My ANNUALIZED Summer effort is 50 percent times 3 divided by 12 =</t>
  </si>
  <si>
    <t>My TOTAL ANNUALIZED EFFORT is therefore</t>
  </si>
  <si>
    <t xml:space="preserve">The amount of salary charged to your grant is based on your contract salary.  </t>
  </si>
  <si>
    <t>Step 4:  Calculate the amount of your Academic Year salary corresponding to your effort.</t>
  </si>
  <si>
    <t>Step 5:  Calculate the amount of your Summer Salary corresponding to your effort.</t>
  </si>
  <si>
    <t>Step 1:  Estimate Your Academic Year Effort</t>
  </si>
  <si>
    <t>Step 2:  Estimate Your Summer Effort</t>
  </si>
  <si>
    <t>Step 3:  Calculate Your Total Annualized Effort</t>
  </si>
  <si>
    <t>EFFORT AND SALARY WORKSHEET FOR FACULTY WITH 9 MONTH CONTRACTS</t>
  </si>
  <si>
    <t>Step 6:  Estimate Your Salary for Future Project Years</t>
  </si>
  <si>
    <t>You have a 9 month contract that  runs from August 23, 2004 to May 22, 2005.  This is roughly 39 weeks or 194 working days.  The start and end dates vary each year:  see the Office of the Provost website for the Academic Calendar for the current year's contract dates.</t>
  </si>
  <si>
    <t>You have 3 months of summer, running from May 23, 2005 to August 21, 2005.  This is roughly 13 weeks or 65 working days.  The start and end dates vary each year:  see the Office of the Provost website for the Academic Calendar for the current year's contract dates.</t>
  </si>
  <si>
    <t>Federal sponsors require effort calculations to be ANNUALIZED.  Your ANNUALIZED summer effort (N*3/12) is…</t>
  </si>
  <si>
    <t>Your total ANNUALIZED effort is the sum of your ANNUALIZED Academic Year and ANNUALIZED Summer effort.</t>
  </si>
  <si>
    <t>Example:  My Academic Year contract salary for Academic Year 2004-2005 is $40,000.  I'm devoting 25% of my Academic Year effort to the project and charging 25% of my Academic Year salary to the grant.  
$40,000 times .25 = $10,000</t>
  </si>
  <si>
    <t>Example:  If my Academic Year contract salary for Academic Year 2004-2005 is $40,000, then one month of summer salary in 2005 is $4,444.  In the example, I'm devoting 50% of my summer to the grant:  
$40,000 divided by 9 months times .5 = $2,222.</t>
  </si>
  <si>
    <r>
      <t xml:space="preserve">Your salary for a month of summer effort is 1/9 of your contract salary for the Academic Year immediately </t>
    </r>
    <r>
      <rPr>
        <b/>
        <sz val="10"/>
        <rFont val="Arial"/>
        <family val="2"/>
      </rPr>
      <t>preceding</t>
    </r>
    <r>
      <rPr>
        <sz val="10"/>
        <rFont val="Arial"/>
        <family val="2"/>
      </rPr>
      <t xml:space="preserve"> the summer.</t>
    </r>
  </si>
  <si>
    <t>This is ROUGHLY the following number of days during the 3 month Summer period…</t>
  </si>
  <si>
    <t>This is ROUGHLY the following number of days during the 9 month Academic Year…</t>
  </si>
  <si>
    <t>This is roughly the following number PERSON MONTHS…</t>
  </si>
  <si>
    <t>Federal sponsors may require effort calculations to be ANNUALIZED:  Multiply your Academic Year effort by 9 and divide by 12 (N*9/12).</t>
  </si>
  <si>
    <t>ORSP typically budgets future year salaries using a 3-4% annual cost of living increase.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</si>
</sst>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0" fontId="1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 wrapText="1"/>
    </xf>
    <xf numFmtId="10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 horizontal="right" wrapText="1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0" fontId="0" fillId="4" borderId="0" xfId="0" applyNumberFormat="1" applyFont="1" applyFill="1" applyAlignment="1">
      <alignment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3" borderId="0" xfId="0" applyNumberFormat="1" applyFont="1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0" fontId="0" fillId="2" borderId="0" xfId="0" applyNumberForma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0" fillId="2" borderId="1" xfId="0" applyFill="1" applyBorder="1" applyAlignment="1">
      <alignment wrapText="1"/>
    </xf>
    <xf numFmtId="2" fontId="0" fillId="2" borderId="2" xfId="0" applyNumberFormat="1" applyFont="1" applyFill="1" applyBorder="1" applyAlignment="1">
      <alignment wrapText="1"/>
    </xf>
    <xf numFmtId="2" fontId="0" fillId="2" borderId="3" xfId="0" applyNumberFormat="1" applyFont="1" applyFill="1" applyBorder="1" applyAlignment="1">
      <alignment wrapText="1"/>
    </xf>
    <xf numFmtId="2" fontId="0" fillId="2" borderId="4" xfId="0" applyNumberFormat="1" applyFont="1" applyFill="1" applyBorder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2" borderId="0" xfId="0" applyNumberFormat="1" applyFont="1" applyFill="1" applyBorder="1" applyAlignment="1">
      <alignment wrapText="1"/>
    </xf>
    <xf numFmtId="0" fontId="0" fillId="2" borderId="0" xfId="0" applyNumberForma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10" fontId="0" fillId="3" borderId="1" xfId="0" applyNumberFormat="1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NumberFormat="1" applyFont="1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0" fontId="0" fillId="2" borderId="1" xfId="0" applyNumberFormat="1" applyFont="1" applyFill="1" applyBorder="1" applyAlignment="1">
      <alignment wrapText="1"/>
    </xf>
    <xf numFmtId="2" fontId="0" fillId="3" borderId="2" xfId="0" applyNumberFormat="1" applyFont="1" applyFill="1" applyBorder="1" applyAlignment="1">
      <alignment wrapText="1"/>
    </xf>
    <xf numFmtId="2" fontId="0" fillId="3" borderId="3" xfId="0" applyNumberFormat="1" applyFont="1" applyFill="1" applyBorder="1" applyAlignment="1">
      <alignment wrapText="1"/>
    </xf>
    <xf numFmtId="2" fontId="0" fillId="3" borderId="4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8">
      <selection activeCell="A53" sqref="A53"/>
    </sheetView>
  </sheetViews>
  <sheetFormatPr defaultColWidth="9.140625" defaultRowHeight="12.75" zeroHeight="1"/>
  <cols>
    <col min="1" max="1" width="9.28125" style="1" bestFit="1" customWidth="1"/>
    <col min="2" max="2" width="8.421875" style="2" bestFit="1" customWidth="1"/>
    <col min="3" max="4" width="8.00390625" style="1" bestFit="1" customWidth="1"/>
    <col min="5" max="6" width="8.28125" style="1" bestFit="1" customWidth="1"/>
    <col min="7" max="7" width="8.00390625" style="1" bestFit="1" customWidth="1"/>
    <col min="8" max="8" width="9.421875" style="1" bestFit="1" customWidth="1"/>
    <col min="9" max="9" width="9.140625" style="1" bestFit="1" customWidth="1"/>
    <col min="10" max="10" width="9.00390625" style="1" bestFit="1" customWidth="1"/>
    <col min="11" max="11" width="9.7109375" style="1" bestFit="1" customWidth="1"/>
    <col min="12" max="16384" width="0" style="1" hidden="1" customWidth="1"/>
  </cols>
  <sheetData>
    <row r="1" spans="1:11" ht="12.75" customHeight="1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2.75"/>
    <row r="3" spans="1:11" ht="12.75">
      <c r="A3" s="11" t="s">
        <v>11</v>
      </c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1:11" ht="38.25" customHeight="1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>
      <c r="A6" s="3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5">
        <v>0.05</v>
      </c>
      <c r="B7" s="5">
        <v>0.1</v>
      </c>
      <c r="C7" s="5">
        <v>0.125</v>
      </c>
      <c r="D7" s="5">
        <v>0.15</v>
      </c>
      <c r="E7" s="5">
        <v>0.2</v>
      </c>
      <c r="F7" s="5">
        <v>0.25</v>
      </c>
      <c r="G7" s="5">
        <v>0.3</v>
      </c>
      <c r="H7" s="5">
        <v>0.4</v>
      </c>
      <c r="I7" s="5">
        <v>0.5</v>
      </c>
      <c r="J7" s="5">
        <v>0.75</v>
      </c>
      <c r="K7" s="5">
        <v>1</v>
      </c>
    </row>
    <row r="8" spans="1:11" s="3" customFormat="1" ht="12.75">
      <c r="A8" s="56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" customFormat="1" ht="12.75">
      <c r="A9" s="10">
        <f>SUM(A7*194)</f>
        <v>9.700000000000001</v>
      </c>
      <c r="B9" s="10">
        <f aca="true" t="shared" si="0" ref="B9:K9">SUM(B7*194)</f>
        <v>19.400000000000002</v>
      </c>
      <c r="C9" s="10">
        <f t="shared" si="0"/>
        <v>24.25</v>
      </c>
      <c r="D9" s="10">
        <f t="shared" si="0"/>
        <v>29.099999999999998</v>
      </c>
      <c r="E9" s="10">
        <f t="shared" si="0"/>
        <v>38.800000000000004</v>
      </c>
      <c r="F9" s="10">
        <f t="shared" si="0"/>
        <v>48.5</v>
      </c>
      <c r="G9" s="10">
        <f t="shared" si="0"/>
        <v>58.199999999999996</v>
      </c>
      <c r="H9" s="10">
        <f t="shared" si="0"/>
        <v>77.60000000000001</v>
      </c>
      <c r="I9" s="10">
        <f t="shared" si="0"/>
        <v>97</v>
      </c>
      <c r="J9" s="10">
        <f t="shared" si="0"/>
        <v>145.5</v>
      </c>
      <c r="K9" s="10">
        <f t="shared" si="0"/>
        <v>194</v>
      </c>
    </row>
    <row r="10" spans="1:11" s="3" customFormat="1" ht="12.75">
      <c r="A10" s="56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3" customFormat="1" ht="12.75">
      <c r="A11" s="10">
        <f>SUM(A7*39)</f>
        <v>1.9500000000000002</v>
      </c>
      <c r="B11" s="10">
        <f aca="true" t="shared" si="1" ref="B11:K11">SUM(B7*39)</f>
        <v>3.9000000000000004</v>
      </c>
      <c r="C11" s="10">
        <f t="shared" si="1"/>
        <v>4.875</v>
      </c>
      <c r="D11" s="10">
        <f t="shared" si="1"/>
        <v>5.85</v>
      </c>
      <c r="E11" s="10">
        <f t="shared" si="1"/>
        <v>7.800000000000001</v>
      </c>
      <c r="F11" s="10">
        <f t="shared" si="1"/>
        <v>9.75</v>
      </c>
      <c r="G11" s="10">
        <f t="shared" si="1"/>
        <v>11.7</v>
      </c>
      <c r="H11" s="10">
        <f t="shared" si="1"/>
        <v>15.600000000000001</v>
      </c>
      <c r="I11" s="10">
        <f t="shared" si="1"/>
        <v>19.5</v>
      </c>
      <c r="J11" s="10">
        <f t="shared" si="1"/>
        <v>29.25</v>
      </c>
      <c r="K11" s="10">
        <f t="shared" si="1"/>
        <v>39</v>
      </c>
    </row>
    <row r="12" spans="1:11" s="3" customFormat="1" ht="12.75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s="3" customFormat="1" ht="12.75">
      <c r="A13" s="10">
        <f>SUM(A7*9)</f>
        <v>0.45</v>
      </c>
      <c r="B13" s="10">
        <f aca="true" t="shared" si="2" ref="B13:K13">SUM(B7*9)</f>
        <v>0.9</v>
      </c>
      <c r="C13" s="10">
        <f t="shared" si="2"/>
        <v>1.125</v>
      </c>
      <c r="D13" s="10">
        <f t="shared" si="2"/>
        <v>1.3499999999999999</v>
      </c>
      <c r="E13" s="10">
        <f t="shared" si="2"/>
        <v>1.8</v>
      </c>
      <c r="F13" s="10">
        <f t="shared" si="2"/>
        <v>2.25</v>
      </c>
      <c r="G13" s="10">
        <f t="shared" si="2"/>
        <v>2.6999999999999997</v>
      </c>
      <c r="H13" s="10">
        <f t="shared" si="2"/>
        <v>3.6</v>
      </c>
      <c r="I13" s="10">
        <f t="shared" si="2"/>
        <v>4.5</v>
      </c>
      <c r="J13" s="10">
        <f t="shared" si="2"/>
        <v>6.75</v>
      </c>
      <c r="K13" s="10">
        <f t="shared" si="2"/>
        <v>9</v>
      </c>
    </row>
    <row r="14" spans="1:11" ht="24.75" customHeight="1">
      <c r="A14" s="56" t="s">
        <v>26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">
        <f>SUM(A7*9/12)</f>
        <v>0.0375</v>
      </c>
      <c r="B15" s="5">
        <f aca="true" t="shared" si="3" ref="B15:K15">SUM(B7*9/12)</f>
        <v>0.075</v>
      </c>
      <c r="C15" s="5">
        <f t="shared" si="3"/>
        <v>0.09375</v>
      </c>
      <c r="D15" s="5">
        <f t="shared" si="3"/>
        <v>0.11249999999999999</v>
      </c>
      <c r="E15" s="5">
        <f t="shared" si="3"/>
        <v>0.15</v>
      </c>
      <c r="F15" s="5">
        <f t="shared" si="3"/>
        <v>0.1875</v>
      </c>
      <c r="G15" s="5">
        <f t="shared" si="3"/>
        <v>0.22499999999999998</v>
      </c>
      <c r="H15" s="5">
        <f t="shared" si="3"/>
        <v>0.3</v>
      </c>
      <c r="I15" s="5">
        <f t="shared" si="3"/>
        <v>0.375</v>
      </c>
      <c r="J15" s="5">
        <f t="shared" si="3"/>
        <v>0.5625</v>
      </c>
      <c r="K15" s="5">
        <f t="shared" si="3"/>
        <v>0.75</v>
      </c>
    </row>
    <row r="16" ht="12.75">
      <c r="B16" s="1"/>
    </row>
    <row r="17" spans="1:11" ht="12.75">
      <c r="A17" s="14" t="s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41.25" customHeight="1">
      <c r="A18" s="49" t="s">
        <v>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51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2.75">
      <c r="A21" s="8">
        <v>0.05</v>
      </c>
      <c r="B21" s="8">
        <v>0.1</v>
      </c>
      <c r="C21" s="8">
        <v>0.125</v>
      </c>
      <c r="D21" s="8">
        <v>0.15</v>
      </c>
      <c r="E21" s="8">
        <v>0.2</v>
      </c>
      <c r="F21" s="8">
        <v>0.25</v>
      </c>
      <c r="G21" s="8">
        <v>0.3</v>
      </c>
      <c r="H21" s="8">
        <v>0.4</v>
      </c>
      <c r="I21" s="8">
        <v>0.5</v>
      </c>
      <c r="J21" s="8">
        <v>0.75</v>
      </c>
      <c r="K21" s="8">
        <v>1</v>
      </c>
    </row>
    <row r="22" spans="1:11" ht="12.75">
      <c r="A22" s="46" t="s">
        <v>23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2.75">
      <c r="A23" s="9">
        <f>SUM(A21*65)</f>
        <v>3.25</v>
      </c>
      <c r="B23" s="9">
        <f aca="true" t="shared" si="4" ref="B23:K23">SUM(B21*65)</f>
        <v>6.5</v>
      </c>
      <c r="C23" s="9">
        <f t="shared" si="4"/>
        <v>8.125</v>
      </c>
      <c r="D23" s="9">
        <f t="shared" si="4"/>
        <v>9.75</v>
      </c>
      <c r="E23" s="9">
        <f t="shared" si="4"/>
        <v>13</v>
      </c>
      <c r="F23" s="9">
        <f t="shared" si="4"/>
        <v>16.25</v>
      </c>
      <c r="G23" s="9">
        <f t="shared" si="4"/>
        <v>19.5</v>
      </c>
      <c r="H23" s="9">
        <f t="shared" si="4"/>
        <v>26</v>
      </c>
      <c r="I23" s="9">
        <f t="shared" si="4"/>
        <v>32.5</v>
      </c>
      <c r="J23" s="9">
        <f t="shared" si="4"/>
        <v>48.75</v>
      </c>
      <c r="K23" s="9">
        <f t="shared" si="4"/>
        <v>65</v>
      </c>
    </row>
    <row r="24" spans="1:11" ht="12.75">
      <c r="A24" s="46" t="s">
        <v>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2.75">
      <c r="A25" s="9">
        <f>SUM(A21*13)</f>
        <v>0.65</v>
      </c>
      <c r="B25" s="9">
        <f aca="true" t="shared" si="5" ref="B25:K25">SUM(B21*13)</f>
        <v>1.3</v>
      </c>
      <c r="C25" s="9">
        <f t="shared" si="5"/>
        <v>1.625</v>
      </c>
      <c r="D25" s="9">
        <f t="shared" si="5"/>
        <v>1.95</v>
      </c>
      <c r="E25" s="9">
        <f t="shared" si="5"/>
        <v>2.6</v>
      </c>
      <c r="F25" s="9">
        <f t="shared" si="5"/>
        <v>3.25</v>
      </c>
      <c r="G25" s="9">
        <f t="shared" si="5"/>
        <v>3.9</v>
      </c>
      <c r="H25" s="9">
        <f t="shared" si="5"/>
        <v>5.2</v>
      </c>
      <c r="I25" s="9">
        <f t="shared" si="5"/>
        <v>6.5</v>
      </c>
      <c r="J25" s="9">
        <f t="shared" si="5"/>
        <v>9.75</v>
      </c>
      <c r="K25" s="9">
        <f t="shared" si="5"/>
        <v>13</v>
      </c>
    </row>
    <row r="26" spans="1:11" ht="12.75">
      <c r="A26" s="57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2.75">
      <c r="A27" s="9">
        <f>SUM(A21*3)</f>
        <v>0.15000000000000002</v>
      </c>
      <c r="B27" s="9">
        <f aca="true" t="shared" si="6" ref="B27:K27">SUM(B21*3)</f>
        <v>0.30000000000000004</v>
      </c>
      <c r="C27" s="9">
        <f t="shared" si="6"/>
        <v>0.375</v>
      </c>
      <c r="D27" s="9">
        <f t="shared" si="6"/>
        <v>0.44999999999999996</v>
      </c>
      <c r="E27" s="9">
        <f t="shared" si="6"/>
        <v>0.6000000000000001</v>
      </c>
      <c r="F27" s="9">
        <f t="shared" si="6"/>
        <v>0.75</v>
      </c>
      <c r="G27" s="9">
        <f t="shared" si="6"/>
        <v>0.8999999999999999</v>
      </c>
      <c r="H27" s="9">
        <f t="shared" si="6"/>
        <v>1.2000000000000002</v>
      </c>
      <c r="I27" s="9">
        <f t="shared" si="6"/>
        <v>1.5</v>
      </c>
      <c r="J27" s="9">
        <f t="shared" si="6"/>
        <v>2.25</v>
      </c>
      <c r="K27" s="9">
        <f t="shared" si="6"/>
        <v>3</v>
      </c>
    </row>
    <row r="28" spans="1:11" ht="12.75">
      <c r="A28" s="46" t="s">
        <v>18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2.75">
      <c r="A29" s="8">
        <f>SUM(A21*3/12)</f>
        <v>0.012500000000000002</v>
      </c>
      <c r="B29" s="8">
        <f aca="true" t="shared" si="7" ref="B29:K29">SUM(B21*3/12)</f>
        <v>0.025000000000000005</v>
      </c>
      <c r="C29" s="8">
        <f t="shared" si="7"/>
        <v>0.03125</v>
      </c>
      <c r="D29" s="8">
        <f t="shared" si="7"/>
        <v>0.0375</v>
      </c>
      <c r="E29" s="8">
        <f t="shared" si="7"/>
        <v>0.05000000000000001</v>
      </c>
      <c r="F29" s="8">
        <f t="shared" si="7"/>
        <v>0.0625</v>
      </c>
      <c r="G29" s="8">
        <f t="shared" si="7"/>
        <v>0.075</v>
      </c>
      <c r="H29" s="8">
        <f t="shared" si="7"/>
        <v>0.10000000000000002</v>
      </c>
      <c r="I29" s="8">
        <f t="shared" si="7"/>
        <v>0.125</v>
      </c>
      <c r="J29" s="8">
        <f t="shared" si="7"/>
        <v>0.1875</v>
      </c>
      <c r="K29" s="8">
        <f t="shared" si="7"/>
        <v>0.25</v>
      </c>
    </row>
    <row r="30" ht="12.75"/>
    <row r="31" spans="1:11" ht="12.75">
      <c r="A31" s="17" t="s">
        <v>13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 t="s">
        <v>19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19"/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19" t="s">
        <v>4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0" t="s">
        <v>5</v>
      </c>
      <c r="B35" s="18"/>
      <c r="C35" s="19"/>
      <c r="D35" s="19"/>
      <c r="E35" s="19"/>
      <c r="F35" s="19"/>
      <c r="G35" s="19"/>
      <c r="H35" s="19"/>
      <c r="I35" s="19"/>
      <c r="J35" s="21">
        <f>SUM(0.25*9/12)</f>
        <v>0.1875</v>
      </c>
      <c r="K35" s="19"/>
    </row>
    <row r="36" spans="1:11" ht="12.75">
      <c r="A36" s="20" t="s">
        <v>6</v>
      </c>
      <c r="B36" s="18"/>
      <c r="C36" s="19"/>
      <c r="D36" s="19"/>
      <c r="E36" s="19"/>
      <c r="F36" s="19"/>
      <c r="G36" s="19"/>
      <c r="H36" s="19"/>
      <c r="I36" s="19"/>
      <c r="J36" s="21">
        <f>SUM(0.5*3/12)</f>
        <v>0.125</v>
      </c>
      <c r="K36" s="19"/>
    </row>
    <row r="37" spans="1:11" ht="12.75">
      <c r="A37" s="20" t="s">
        <v>7</v>
      </c>
      <c r="B37" s="18"/>
      <c r="C37" s="19"/>
      <c r="D37" s="19"/>
      <c r="E37" s="19"/>
      <c r="F37" s="19"/>
      <c r="G37" s="19"/>
      <c r="H37" s="19"/>
      <c r="I37" s="19"/>
      <c r="J37" s="21">
        <f>SUM(J35:J36)</f>
        <v>0.3125</v>
      </c>
      <c r="K37" s="19"/>
    </row>
    <row r="38" ht="12.75"/>
    <row r="39" spans="1:11" ht="12.75">
      <c r="A39" s="11" t="s">
        <v>9</v>
      </c>
      <c r="B39" s="12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47" t="s">
        <v>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25.5" customHeight="1">
      <c r="A42" s="42" t="s">
        <v>20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>
      <c r="A43" s="3"/>
      <c r="B43" s="29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14" t="s">
        <v>10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52" t="s">
        <v>22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52" t="s">
        <v>21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30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23" t="s">
        <v>15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2.75">
      <c r="A53" s="24" t="s">
        <v>27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ht="12.75" hidden="1">
      <c r="A54" s="4"/>
    </row>
  </sheetData>
  <mergeCells count="17">
    <mergeCell ref="A48:K50"/>
    <mergeCell ref="A45:K46"/>
    <mergeCell ref="A8:K8"/>
    <mergeCell ref="A10:K10"/>
    <mergeCell ref="A14:K14"/>
    <mergeCell ref="A12:K12"/>
    <mergeCell ref="A26:K26"/>
    <mergeCell ref="A6:K6"/>
    <mergeCell ref="A4:K4"/>
    <mergeCell ref="A42:K42"/>
    <mergeCell ref="A1:K1"/>
    <mergeCell ref="A28:K28"/>
    <mergeCell ref="A40:K40"/>
    <mergeCell ref="A18:K18"/>
    <mergeCell ref="A20:K20"/>
    <mergeCell ref="A22:K22"/>
    <mergeCell ref="A24:K2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Erik Thelen</cp:lastModifiedBy>
  <cp:lastPrinted>2004-09-28T20:00:09Z</cp:lastPrinted>
  <dcterms:created xsi:type="dcterms:W3CDTF">2004-06-15T12:35:42Z</dcterms:created>
  <dcterms:modified xsi:type="dcterms:W3CDTF">2005-01-27T13:23:00Z</dcterms:modified>
  <cp:category/>
  <cp:version/>
  <cp:contentType/>
  <cp:contentStatus/>
</cp:coreProperties>
</file>